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3"/>
  <workbookPr/>
  <mc:AlternateContent xmlns:mc="http://schemas.openxmlformats.org/markup-compatibility/2006">
    <mc:Choice Requires="x15">
      <x15ac:absPath xmlns:x15ac="http://schemas.microsoft.com/office/spreadsheetml/2010/11/ac" url="/Users/macbookair3/Downloads/Mission Achats Durables - modèles et exemples/"/>
    </mc:Choice>
  </mc:AlternateContent>
  <xr:revisionPtr revIDLastSave="0" documentId="13_ncr:1_{99D15543-3DB1-5840-A082-F4FDDE3B487D}" xr6:coauthVersionLast="47" xr6:coauthVersionMax="47" xr10:uidLastSave="{00000000-0000-0000-0000-000000000000}"/>
  <bookViews>
    <workbookView xWindow="0" yWindow="500" windowWidth="28800" windowHeight="15760" firstSheet="2" activeTab="2" xr2:uid="{DE4138E9-C9C5-F346-AE65-1CAB2FE3FCCC}"/>
  </bookViews>
  <sheets>
    <sheet name="1 - echelle de notation" sheetId="2" r:id="rId1"/>
    <sheet name="2 - Synthèse des fournisseur" sheetId="1" r:id="rId2"/>
    <sheet name="3 - plan d'action" sheetId="3" r:id="rId3"/>
  </sheets>
  <definedNames>
    <definedName name="_56F9DC9755BA473782653E2940F9FormId">"0pICZtXPPUq3p-j37kWKCvt3CuQWc49Aj_EHyM4_tZ9UMk0yMkJFRDFZRlBVVkdVRUxOV1BKWThDMS4u"</definedName>
    <definedName name="_56F9DC9755BA473782653E2940F9ResponseSheet">"Form1"</definedName>
    <definedName name="_56F9DC9755BA473782653E2940F9SourceDocId">"{b9771a5a-56fa-490a-ac52-8ee632f9dfde}"</definedName>
    <definedName name="_xlnm._FilterDatabase" localSheetId="1" hidden="1">'2 - Synthèse des fournisseur'!$A$15:$K$15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20" i="1"/>
  <c r="I17" i="1"/>
  <c r="B24" i="1"/>
  <c r="C17" i="1" s="1"/>
  <c r="C20" i="1" l="1"/>
  <c r="C16" i="1"/>
  <c r="C19" i="1"/>
  <c r="C22" i="1"/>
  <c r="C18" i="1"/>
  <c r="C21" i="1"/>
  <c r="C25" i="1"/>
  <c r="B25" i="1"/>
  <c r="C24" i="1" l="1"/>
</calcChain>
</file>

<file path=xl/sharedStrings.xml><?xml version="1.0" encoding="utf-8"?>
<sst xmlns="http://schemas.openxmlformats.org/spreadsheetml/2006/main" count="113" uniqueCount="97">
  <si>
    <t>Version 1.2
du 02.04.2025</t>
  </si>
  <si>
    <t>Exemple d'échelle de notation</t>
  </si>
  <si>
    <t>Comment bien utiliser ce document</t>
  </si>
  <si>
    <t>- établissez une échelle de notation de la durabilité. Nous vous en proposons une ci-dessous, que vous pouvez adapter selon votre secteur d'activité.</t>
  </si>
  <si>
    <t>- nous vous proposons une évaluation en 2 temps : soit votre fournisseur suit une certification, cela donne un score total, et vous n'avez pas besoin d'aller plus loin</t>
  </si>
  <si>
    <t>Soit votre fournisseur n'a pas de certification, et alors vous définissez 3 types de critères pour l'évaluer vous-même</t>
  </si>
  <si>
    <t>- le score minimum à atteindre peut augmenter avec les années</t>
  </si>
  <si>
    <t>- puis reportez vous à l'onglet suivant</t>
  </si>
  <si>
    <t>Exemple d'échelles de notation</t>
  </si>
  <si>
    <t>Phase 1 : certification</t>
  </si>
  <si>
    <t>Phase  2 : en l'absence de certification, questionnaire --&gt; contenu et scores à adapter</t>
  </si>
  <si>
    <t>Certification de durabilité</t>
  </si>
  <si>
    <t>Score</t>
  </si>
  <si>
    <t>Lieu de production</t>
  </si>
  <si>
    <t>Environnement</t>
  </si>
  <si>
    <t>Critères sociaux</t>
  </si>
  <si>
    <t>Approche ambitieuse (Ecovadis Gold, B Corp Great, certification type ISO 26000 top score)</t>
  </si>
  <si>
    <t>Canton</t>
  </si>
  <si>
    <t>Circularité complète (énergies renouvelables, peu / pas de ressources neuves, gestion de la fin de vie des produits, emballages réutillisables, ex caisses vracs, utilisation de véhicules électriques), impacts minimes</t>
  </si>
  <si>
    <t>Approche ambitieuse (ex. réinsertion)</t>
  </si>
  <si>
    <t>Approche réfléchie (Ecovadis argent ou bronze, B Corp Good, certification type ISO 26000 bon score, cumul ISO14001 et 50001 et 45001)</t>
  </si>
  <si>
    <t>Suisse</t>
  </si>
  <si>
    <t>circularité partielle, impacts réduits : utilisation de matières reyclés, économies d'énergie et d'eau, emballages réduits ou reclclables, livraisons via des tournées plus complètes</t>
  </si>
  <si>
    <t>Avantages sociaux déclarés</t>
  </si>
  <si>
    <r>
      <t xml:space="preserve">ISO 14001 ou 50001 seul
Autoévaluations type B Impact Assessment, auto-déclaration EcoEntreprise, ou parcours Mon Entreprise Durable 
</t>
    </r>
    <r>
      <rPr>
        <i/>
        <sz val="12"/>
        <color theme="1"/>
        <rFont val="Arial"/>
        <family val="2"/>
      </rPr>
      <t>(évaluez la profondeur de l'engagement pour noter)</t>
    </r>
  </si>
  <si>
    <t>Europe</t>
  </si>
  <si>
    <t>Quelques actions</t>
  </si>
  <si>
    <t>Respect loi Suisse</t>
  </si>
  <si>
    <t>Pas d'actions structurées</t>
  </si>
  <si>
    <t>Autre</t>
  </si>
  <si>
    <t>Aucune action</t>
  </si>
  <si>
    <t>Législations moins disantes vs. Suisse</t>
  </si>
  <si>
    <t>pour être durable, un fournisseur :</t>
  </si>
  <si>
    <t>- réalise un score de 60% au moins à la phase 1</t>
  </si>
  <si>
    <t>OU : réalise un score de 60% au moins à la phase 2</t>
  </si>
  <si>
    <t>Source : notation des référentiels de durabilité dans le guide des marchés publics romands</t>
  </si>
  <si>
    <t>Audit de la durabilité des fournisseurs</t>
  </si>
  <si>
    <t>- demandez à votre comptable ou responsable des Achats la vue récapitulative de l'ensemble de vos dépenses de l'année écoulée, par fournisseur</t>
  </si>
  <si>
    <t>- pour faciliter la priorisation, vous pouvez trier cette liste par ordre décroissant de dépenses</t>
  </si>
  <si>
    <t>- pour chaque fournisseur, évaluez les différents critères selon votre échelle (restez simple, l'objectif n'est pas d'être juste à 1% près, mais d'avoir une certaine cohérence dans l'évaluation entre fournisseurs)</t>
  </si>
  <si>
    <t>- reportez les résultatst dans les colonnes E à H</t>
  </si>
  <si>
    <t>- en équipe, identifiez toutes vos idées d'amélioration : indiquer les actions i) concernant le fournisseur, ii) concernant l'usage</t>
  </si>
  <si>
    <t>- puis fixez-vous un objectif d'amélioration, avec une échéance</t>
  </si>
  <si>
    <t>Score de durabilité phase 1</t>
  </si>
  <si>
    <t>Score de durabilité phase 2</t>
  </si>
  <si>
    <t>Fournisseur</t>
  </si>
  <si>
    <t>Dépenses 2023</t>
  </si>
  <si>
    <t>% dépenses</t>
  </si>
  <si>
    <t>Date d'évaluation</t>
  </si>
  <si>
    <t xml:space="preserve"> Certification</t>
  </si>
  <si>
    <t>Localisation</t>
  </si>
  <si>
    <t>Social</t>
  </si>
  <si>
    <t>Moyenne</t>
  </si>
  <si>
    <t>Achat Durable 
(score &gt;60%)</t>
  </si>
  <si>
    <t>Commentaires et pistes d'action</t>
  </si>
  <si>
    <t>fournisseur 1</t>
  </si>
  <si>
    <t>oui</t>
  </si>
  <si>
    <t>fournisseur 2</t>
  </si>
  <si>
    <t>non</t>
  </si>
  <si>
    <t>engager le dialogue pour que fournisseur s'engage dans une certification</t>
  </si>
  <si>
    <t>fournisseur 3</t>
  </si>
  <si>
    <t>fournisseur 4</t>
  </si>
  <si>
    <t>fournisseur 5</t>
  </si>
  <si>
    <t>fournisseur 6</t>
  </si>
  <si>
    <t>fournisseur 7</t>
  </si>
  <si>
    <t>Grand Total</t>
  </si>
  <si>
    <t>Achats chez des fournisseurs durables</t>
  </si>
  <si>
    <t>Objectif d'amélioration :</t>
  </si>
  <si>
    <t>En 3 ans, atteindre 70% d'achats durables</t>
  </si>
  <si>
    <t>Plan d'action - Achats Durables</t>
  </si>
  <si>
    <t>- repartez de la liste de toutes les idées de l'onglet précédent, en distinguant les actions qui concernent les fournisseurs et celles qui concernent vos usages</t>
  </si>
  <si>
    <t>- vous ne pourrez pas tout faire ! Choisissez en priorité : les achats dont les montants sont les plus importants et/ou ceux pour lesquels vos collègues seront les plus motivés</t>
  </si>
  <si>
    <t>-  en équipe, attribuez un responsable, et fiexez vous des objectifs à atteindre et une date de mise en œuvre. Répartissez sur plusieurs mois voire sur l'année prochaine, on ne change pas tous ses fournisseurs en même temps</t>
  </si>
  <si>
    <t>- nous vous avons indiqué quelques exemples en italique</t>
  </si>
  <si>
    <t>Fournisseur concerné</t>
  </si>
  <si>
    <t>Plan d'action</t>
  </si>
  <si>
    <t>Evaluation</t>
  </si>
  <si>
    <t>Action</t>
  </si>
  <si>
    <t>Objectif</t>
  </si>
  <si>
    <t>priorité</t>
  </si>
  <si>
    <t>responsable</t>
  </si>
  <si>
    <t>date de mise en œuvre</t>
  </si>
  <si>
    <t>date évaluation</t>
  </si>
  <si>
    <t>résultat</t>
  </si>
  <si>
    <t>Analyse / amélioration</t>
  </si>
  <si>
    <t>Fournisseur 1</t>
  </si>
  <si>
    <t>Identifier des gammes de produit recyclables et bio</t>
  </si>
  <si>
    <t>80% des achats chez ce fournisseur dans leurs gammes éco-responsables</t>
  </si>
  <si>
    <t>xx</t>
  </si>
  <si>
    <t>Fournisseur 2</t>
  </si>
  <si>
    <t>Réduire les quantités de viande de bœuf commandées en changeant la carte des buffets</t>
  </si>
  <si>
    <t>-10*% de commandes de bœuf par an</t>
  </si>
  <si>
    <t xml:space="preserve">Améliorer l'impact transport et sanitaire </t>
  </si>
  <si>
    <t>80% de la viande commandée vient de Suisse ou des pays limitrophes</t>
  </si>
  <si>
    <t>xxx</t>
  </si>
  <si>
    <t>Retrouvez ce modèle de document et tous nos guides de durabilité sur monentreprisedurable.ch</t>
  </si>
  <si>
    <t>Licence CC-BY-NC-SA : vous pouvez le modifier et le partager en citant l'origine ; pas d'utilisation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</si>
</sst>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CHF&quot;"/>
    <numFmt numFmtId="165" formatCode="#,##0\ &quot;CHF&quot;"/>
    <numFmt numFmtId="166" formatCode="_-* #,##0\ [$CHF-100C]_-;\-* #,##0\ [$CHF-100C]_-;_-* &quot;-&quot;??\ [$CHF-100C]_-;_-@_-"/>
  </numFmts>
  <fonts count="22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rial"/>
      <family val="2"/>
    </font>
    <font>
      <sz val="8"/>
      <color theme="1"/>
      <name val="Arial"/>
      <family val="2"/>
    </font>
    <font>
      <sz val="24"/>
      <color rgb="FFFFFFFF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8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theme="0"/>
      <name val="Arial"/>
      <family val="2"/>
    </font>
    <font>
      <sz val="12"/>
      <color rgb="FFFFFFFF"/>
      <name val="Arial"/>
      <family val="2"/>
    </font>
    <font>
      <b/>
      <sz val="12"/>
      <color rgb="FF00B05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D68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1CBBD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 wrapText="1"/>
    </xf>
    <xf numFmtId="0" fontId="4" fillId="0" borderId="0" xfId="2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6" fillId="0" borderId="6" xfId="0" quotePrefix="1" applyFont="1" applyBorder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7" xfId="0" quotePrefix="1" applyFont="1" applyBorder="1" applyAlignment="1">
      <alignment horizontal="left" vertical="center"/>
    </xf>
    <xf numFmtId="0" fontId="2" fillId="0" borderId="0" xfId="0" applyFont="1"/>
    <xf numFmtId="164" fontId="10" fillId="0" borderId="0" xfId="0" applyNumberFormat="1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9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165" fontId="12" fillId="2" borderId="1" xfId="0" applyNumberFormat="1" applyFont="1" applyFill="1" applyBorder="1" applyAlignment="1">
      <alignment horizontal="center" vertical="center"/>
    </xf>
    <xf numFmtId="9" fontId="12" fillId="2" borderId="1" xfId="1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9" fontId="14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0" fontId="6" fillId="0" borderId="0" xfId="0" applyFont="1"/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vertical="center" wrapText="1"/>
    </xf>
    <xf numFmtId="9" fontId="6" fillId="3" borderId="1" xfId="0" applyNumberFormat="1" applyFont="1" applyFill="1" applyBorder="1" applyAlignment="1">
      <alignment vertical="center" wrapText="1"/>
    </xf>
    <xf numFmtId="9" fontId="6" fillId="0" borderId="0" xfId="0" applyNumberFormat="1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17" fontId="13" fillId="0" borderId="1" xfId="0" applyNumberFormat="1" applyFont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164" fontId="10" fillId="6" borderId="0" xfId="0" applyNumberFormat="1" applyFont="1" applyFill="1" applyAlignment="1">
      <alignment horizontal="center" vertical="center"/>
    </xf>
    <xf numFmtId="9" fontId="10" fillId="6" borderId="0" xfId="0" applyNumberFormat="1" applyFont="1" applyFill="1" applyAlignment="1">
      <alignment horizontal="center" vertical="center"/>
    </xf>
    <xf numFmtId="0" fontId="10" fillId="6" borderId="0" xfId="0" applyFont="1" applyFill="1"/>
    <xf numFmtId="165" fontId="10" fillId="6" borderId="0" xfId="0" applyNumberFormat="1" applyFont="1" applyFill="1"/>
    <xf numFmtId="0" fontId="10" fillId="6" borderId="0" xfId="0" applyFont="1" applyFill="1" applyAlignment="1">
      <alignment horizontal="center"/>
    </xf>
    <xf numFmtId="9" fontId="12" fillId="6" borderId="0" xfId="1" applyFont="1" applyFill="1" applyBorder="1" applyAlignment="1">
      <alignment horizontal="center"/>
    </xf>
    <xf numFmtId="0" fontId="6" fillId="4" borderId="0" xfId="3" applyFont="1" applyFill="1" applyAlignment="1">
      <alignment horizontal="left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wrapText="1"/>
    </xf>
    <xf numFmtId="0" fontId="6" fillId="0" borderId="0" xfId="3" applyFont="1"/>
    <xf numFmtId="0" fontId="9" fillId="0" borderId="3" xfId="3" applyFont="1" applyBorder="1" applyAlignment="1">
      <alignment vertical="center"/>
    </xf>
    <xf numFmtId="0" fontId="6" fillId="0" borderId="4" xfId="3" applyFont="1" applyBorder="1" applyAlignment="1">
      <alignment vertical="center"/>
    </xf>
    <xf numFmtId="0" fontId="6" fillId="0" borderId="5" xfId="3" applyFont="1" applyBorder="1" applyAlignment="1">
      <alignment vertical="center"/>
    </xf>
    <xf numFmtId="0" fontId="6" fillId="0" borderId="6" xfId="3" quotePrefix="1" applyFont="1" applyBorder="1" applyAlignment="1">
      <alignment vertical="center"/>
    </xf>
    <xf numFmtId="0" fontId="6" fillId="0" borderId="0" xfId="3" quotePrefix="1" applyFont="1" applyAlignment="1">
      <alignment vertical="center"/>
    </xf>
    <xf numFmtId="0" fontId="6" fillId="0" borderId="7" xfId="3" quotePrefix="1" applyFont="1" applyBorder="1" applyAlignment="1">
      <alignment vertical="center"/>
    </xf>
    <xf numFmtId="0" fontId="6" fillId="0" borderId="8" xfId="3" quotePrefix="1" applyFont="1" applyBorder="1" applyAlignment="1">
      <alignment vertical="center"/>
    </xf>
    <xf numFmtId="0" fontId="6" fillId="0" borderId="9" xfId="3" quotePrefix="1" applyFont="1" applyBorder="1" applyAlignment="1">
      <alignment vertical="center"/>
    </xf>
    <xf numFmtId="0" fontId="6" fillId="0" borderId="10" xfId="3" quotePrefix="1" applyFont="1" applyBorder="1" applyAlignment="1">
      <alignment vertical="center"/>
    </xf>
    <xf numFmtId="0" fontId="20" fillId="5" borderId="15" xfId="3" applyFont="1" applyFill="1" applyBorder="1" applyAlignment="1">
      <alignment vertical="center"/>
    </xf>
    <xf numFmtId="0" fontId="20" fillId="5" borderId="15" xfId="3" applyFont="1" applyFill="1" applyBorder="1" applyAlignment="1">
      <alignment vertical="center" wrapText="1"/>
    </xf>
    <xf numFmtId="0" fontId="6" fillId="7" borderId="15" xfId="3" applyFont="1" applyFill="1" applyBorder="1" applyAlignment="1">
      <alignment horizontal="center" vertical="center" wrapText="1"/>
    </xf>
    <xf numFmtId="0" fontId="6" fillId="7" borderId="15" xfId="3" applyFont="1" applyFill="1" applyBorder="1" applyAlignment="1">
      <alignment horizontal="center" vertical="center"/>
    </xf>
    <xf numFmtId="0" fontId="6" fillId="7" borderId="16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vertical="center" wrapText="1"/>
    </xf>
    <xf numFmtId="0" fontId="16" fillId="0" borderId="17" xfId="3" applyFont="1" applyBorder="1" applyAlignment="1">
      <alignment horizontal="left" vertical="center" wrapText="1"/>
    </xf>
    <xf numFmtId="0" fontId="16" fillId="0" borderId="12" xfId="3" applyFont="1" applyBorder="1" applyAlignment="1">
      <alignment horizontal="left" vertical="center" wrapText="1"/>
    </xf>
    <xf numFmtId="17" fontId="16" fillId="0" borderId="12" xfId="3" applyNumberFormat="1" applyFont="1" applyBorder="1" applyAlignment="1">
      <alignment horizontal="left" vertical="center" wrapText="1"/>
    </xf>
    <xf numFmtId="9" fontId="16" fillId="0" borderId="12" xfId="4" applyFont="1" applyBorder="1" applyAlignment="1">
      <alignment horizontal="left" vertical="center" wrapText="1"/>
    </xf>
    <xf numFmtId="0" fontId="16" fillId="0" borderId="13" xfId="3" applyFont="1" applyBorder="1" applyAlignment="1">
      <alignment horizontal="left" vertical="center" wrapText="1"/>
    </xf>
    <xf numFmtId="0" fontId="6" fillId="0" borderId="0" xfId="3" applyFont="1" applyAlignment="1">
      <alignment vertical="center"/>
    </xf>
    <xf numFmtId="0" fontId="16" fillId="0" borderId="18" xfId="3" applyFont="1" applyBorder="1" applyAlignment="1">
      <alignment horizontal="left" wrapText="1"/>
    </xf>
    <xf numFmtId="17" fontId="16" fillId="0" borderId="18" xfId="3" applyNumberFormat="1" applyFont="1" applyBorder="1" applyAlignment="1">
      <alignment horizontal="left" wrapText="1"/>
    </xf>
    <xf numFmtId="166" fontId="16" fillId="0" borderId="18" xfId="3" applyNumberFormat="1" applyFont="1" applyBorder="1" applyAlignment="1">
      <alignment horizontal="left" wrapText="1"/>
    </xf>
    <xf numFmtId="0" fontId="16" fillId="0" borderId="19" xfId="3" applyFont="1" applyBorder="1" applyAlignment="1">
      <alignment horizontal="left" wrapText="1"/>
    </xf>
    <xf numFmtId="0" fontId="16" fillId="0" borderId="22" xfId="3" applyFont="1" applyBorder="1" applyAlignment="1">
      <alignment horizontal="left" wrapText="1"/>
    </xf>
    <xf numFmtId="0" fontId="16" fillId="0" borderId="23" xfId="3" applyFont="1" applyBorder="1" applyAlignment="1">
      <alignment horizontal="left" wrapText="1"/>
    </xf>
    <xf numFmtId="0" fontId="16" fillId="0" borderId="15" xfId="3" applyFont="1" applyBorder="1" applyAlignment="1">
      <alignment horizontal="left" wrapText="1"/>
    </xf>
    <xf numFmtId="0" fontId="16" fillId="0" borderId="16" xfId="3" applyFont="1" applyBorder="1" applyAlignment="1">
      <alignment horizontal="left" wrapText="1"/>
    </xf>
    <xf numFmtId="0" fontId="21" fillId="0" borderId="0" xfId="3" applyFont="1"/>
    <xf numFmtId="0" fontId="17" fillId="0" borderId="0" xfId="3" applyFont="1" applyAlignment="1">
      <alignment vertical="center"/>
    </xf>
    <xf numFmtId="0" fontId="16" fillId="0" borderId="20" xfId="3" applyFont="1" applyBorder="1" applyAlignment="1">
      <alignment vertical="center" wrapText="1"/>
    </xf>
    <xf numFmtId="0" fontId="16" fillId="0" borderId="18" xfId="3" applyFont="1" applyBorder="1" applyAlignment="1">
      <alignment horizontal="left" vertical="center" wrapText="1"/>
    </xf>
    <xf numFmtId="0" fontId="16" fillId="0" borderId="18" xfId="3" quotePrefix="1" applyFont="1" applyBorder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left" vertical="center"/>
    </xf>
    <xf numFmtId="0" fontId="6" fillId="0" borderId="6" xfId="0" quotePrefix="1" applyFont="1" applyBorder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7" xfId="0" quotePrefix="1" applyFont="1" applyBorder="1" applyAlignment="1">
      <alignment horizontal="left" vertical="center"/>
    </xf>
    <xf numFmtId="0" fontId="6" fillId="0" borderId="8" xfId="0" quotePrefix="1" applyFont="1" applyBorder="1" applyAlignment="1">
      <alignment horizontal="left" vertical="center"/>
    </xf>
    <xf numFmtId="0" fontId="6" fillId="0" borderId="9" xfId="0" quotePrefix="1" applyFont="1" applyBorder="1" applyAlignment="1">
      <alignment horizontal="left" vertical="center"/>
    </xf>
    <xf numFmtId="0" fontId="6" fillId="0" borderId="10" xfId="0" quotePrefix="1" applyFont="1" applyBorder="1" applyAlignment="1">
      <alignment horizontal="left" vertical="center"/>
    </xf>
    <xf numFmtId="0" fontId="15" fillId="0" borderId="0" xfId="0" quotePrefix="1" applyFont="1" applyAlignment="1">
      <alignment horizontal="left" vertical="center" wrapText="1"/>
    </xf>
    <xf numFmtId="9" fontId="12" fillId="0" borderId="1" xfId="0" applyNumberFormat="1" applyFont="1" applyBorder="1" applyAlignment="1">
      <alignment horizontal="center" vertical="center"/>
    </xf>
    <xf numFmtId="0" fontId="16" fillId="0" borderId="14" xfId="3" applyFont="1" applyBorder="1" applyAlignment="1">
      <alignment horizontal="left" vertical="center" wrapText="1"/>
    </xf>
    <xf numFmtId="0" fontId="16" fillId="0" borderId="20" xfId="3" applyFont="1" applyBorder="1" applyAlignment="1">
      <alignment horizontal="left" vertical="center" wrapText="1"/>
    </xf>
    <xf numFmtId="0" fontId="16" fillId="0" borderId="24" xfId="3" applyFont="1" applyBorder="1" applyAlignment="1">
      <alignment horizontal="left" vertical="center" wrapText="1"/>
    </xf>
    <xf numFmtId="0" fontId="16" fillId="0" borderId="21" xfId="3" applyFont="1" applyBorder="1" applyAlignment="1">
      <alignment horizontal="left" vertical="center" wrapText="1"/>
    </xf>
    <xf numFmtId="0" fontId="8" fillId="5" borderId="0" xfId="3" applyFont="1" applyFill="1" applyAlignment="1">
      <alignment horizontal="center" vertical="center"/>
    </xf>
    <xf numFmtId="0" fontId="6" fillId="0" borderId="6" xfId="3" quotePrefix="1" applyFont="1" applyBorder="1" applyAlignment="1">
      <alignment horizontal="left" vertical="center" wrapText="1"/>
    </xf>
    <xf numFmtId="0" fontId="6" fillId="0" borderId="0" xfId="3" quotePrefix="1" applyFont="1" applyAlignment="1">
      <alignment horizontal="left" vertical="center" wrapText="1"/>
    </xf>
    <xf numFmtId="0" fontId="6" fillId="0" borderId="7" xfId="3" quotePrefix="1" applyFont="1" applyBorder="1" applyAlignment="1">
      <alignment horizontal="left" vertical="center" wrapText="1"/>
    </xf>
    <xf numFmtId="0" fontId="18" fillId="5" borderId="11" xfId="3" applyFont="1" applyFill="1" applyBorder="1" applyAlignment="1">
      <alignment horizontal="center" vertical="center"/>
    </xf>
    <xf numFmtId="0" fontId="18" fillId="5" borderId="14" xfId="3" applyFont="1" applyFill="1" applyBorder="1" applyAlignment="1">
      <alignment horizontal="center" vertical="center"/>
    </xf>
    <xf numFmtId="0" fontId="19" fillId="5" borderId="12" xfId="3" applyFont="1" applyFill="1" applyBorder="1" applyAlignment="1">
      <alignment horizontal="center"/>
    </xf>
    <xf numFmtId="0" fontId="18" fillId="5" borderId="12" xfId="3" applyFont="1" applyFill="1" applyBorder="1" applyAlignment="1">
      <alignment horizontal="center" vertical="center" wrapText="1"/>
    </xf>
    <xf numFmtId="0" fontId="18" fillId="5" borderId="13" xfId="3" applyFont="1" applyFill="1" applyBorder="1" applyAlignment="1">
      <alignment horizontal="center" vertical="center" wrapText="1"/>
    </xf>
    <xf numFmtId="0" fontId="1" fillId="0" borderId="0" xfId="0" applyFont="1"/>
    <xf numFmtId="0" fontId="1" fillId="6" borderId="0" xfId="0" applyFont="1" applyFill="1"/>
  </cellXfs>
  <cellStyles count="5">
    <cellStyle name="Lien hypertexte" xfId="2" builtinId="8"/>
    <cellStyle name="Normal" xfId="0" builtinId="0"/>
    <cellStyle name="Normal 2" xfId="3" xr:uid="{E6F14410-39A7-3145-9B78-2D3154B6F336}"/>
    <cellStyle name="Pourcentage" xfId="1" builtinId="5"/>
    <cellStyle name="Pourcentage 2" xfId="4" xr:uid="{45325649-4DA8-EF4F-A058-ECB0AD375B50}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0</xdr:col>
      <xdr:colOff>1511300</xdr:colOff>
      <xdr:row>1</xdr:row>
      <xdr:rowOff>669561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1D8F1F1-96F7-7D48-82A0-DEB93F6B2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400"/>
          <a:ext cx="1511300" cy="847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48846</xdr:colOff>
      <xdr:row>0</xdr:row>
      <xdr:rowOff>0</xdr:rowOff>
    </xdr:from>
    <xdr:to>
      <xdr:col>0</xdr:col>
      <xdr:colOff>1560146</xdr:colOff>
      <xdr:row>1</xdr:row>
      <xdr:rowOff>642207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E8098DF-0A07-3142-A8F2-25F4BEBDA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46" y="0"/>
          <a:ext cx="1511300" cy="8473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254001</xdr:colOff>
      <xdr:row>0</xdr:row>
      <xdr:rowOff>0</xdr:rowOff>
    </xdr:from>
    <xdr:to>
      <xdr:col>1</xdr:col>
      <xdr:colOff>3176</xdr:colOff>
      <xdr:row>1</xdr:row>
      <xdr:rowOff>644161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E3BCB1-D7E6-C24E-ACBE-BF914648D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1" y="0"/>
          <a:ext cx="1511300" cy="847361"/>
        </a:xfrm>
        <a:prstGeom prst="rect">
          <a:avLst/>
        </a:prstGeom>
      </xdr:spPr>
    </xdr:pic>
    <xdr:clientData/>
  </xdr:twoCellAnchor>
  <xdr:twoCellAnchor editAs="oneCell">
    <xdr:from>
      <xdr:col>0</xdr:col>
      <xdr:colOff>1219200</xdr:colOff>
      <xdr:row>24</xdr:row>
      <xdr:rowOff>196850</xdr:rowOff>
    </xdr:from>
    <xdr:to>
      <xdr:col>1</xdr:col>
      <xdr:colOff>0</xdr:colOff>
      <xdr:row>26</xdr:row>
      <xdr:rowOff>12700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CF4DB8-80F9-5241-AD16-DEA3A0E06507}"/>
            </a:ext>
            <a:ext uri="{147F2762-F138-4A5C-976F-8EAC2B608ADB}">
              <a16:predDERef xmlns:a16="http://schemas.microsoft.com/office/drawing/2014/main" pred="{51609BE4-6557-5A2A-77CE-ACA9BACFD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8909050"/>
          <a:ext cx="561975" cy="222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vd.ch/fileadmin/user_upload/themes/economie_emploi/march&#233;s_publics/Guide_romand/Fran&#231;ais/Annexe_T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9F429-8D4C-B041-B696-9BABA02C5729}">
  <dimension ref="A1:O27"/>
  <sheetViews>
    <sheetView workbookViewId="0">
      <selection activeCell="O2" sqref="O2"/>
    </sheetView>
  </sheetViews>
  <sheetFormatPr defaultColWidth="11" defaultRowHeight="15"/>
  <cols>
    <col min="1" max="1" width="34" style="1" customWidth="1"/>
    <col min="2" max="2" width="6.42578125" style="1" bestFit="1" customWidth="1"/>
    <col min="3" max="3" width="1.7109375" style="1" customWidth="1"/>
    <col min="4" max="4" width="13.140625" style="1" customWidth="1"/>
    <col min="5" max="5" width="6.42578125" style="1" bestFit="1" customWidth="1"/>
    <col min="6" max="6" width="30.7109375" style="1" customWidth="1"/>
    <col min="7" max="7" width="11.140625" style="1" customWidth="1"/>
    <col min="8" max="8" width="24.140625" style="1" customWidth="1"/>
    <col min="9" max="9" width="11.140625" style="1" bestFit="1" customWidth="1"/>
    <col min="10" max="16384" width="11" style="1"/>
  </cols>
  <sheetData>
    <row r="1" spans="1:15" s="4" customFormat="1" ht="15.95">
      <c r="A1" s="3"/>
    </row>
    <row r="2" spans="1:15" s="6" customFormat="1" ht="53.25" customHeight="1">
      <c r="A2" s="5"/>
      <c r="O2" s="7" t="s">
        <v>0</v>
      </c>
    </row>
    <row r="3" spans="1:15" s="6" customFormat="1" ht="48.75" customHeight="1" thickBot="1">
      <c r="A3" s="95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s="6" customFormat="1" ht="15.95">
      <c r="A4" s="96" t="s">
        <v>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</row>
    <row r="5" spans="1:15" s="6" customFormat="1" ht="15.9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</row>
    <row r="6" spans="1:15" s="6" customFormat="1" ht="15.95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</row>
    <row r="7" spans="1:15" s="6" customFormat="1" ht="15.95">
      <c r="A7" s="8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</row>
    <row r="8" spans="1:15" s="6" customFormat="1" ht="15.95">
      <c r="A8" s="8" t="s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</row>
    <row r="9" spans="1:15" s="6" customFormat="1" ht="15.95">
      <c r="A9" s="102" t="s">
        <v>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4"/>
    </row>
    <row r="10" spans="1:15" s="6" customFormat="1" ht="17.100000000000001" thickBot="1">
      <c r="A10" s="105" t="s">
        <v>7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7"/>
    </row>
    <row r="11" spans="1:15" s="36" customFormat="1" ht="15.95"/>
    <row r="12" spans="1:15" s="5" customFormat="1" ht="63.95" customHeight="1">
      <c r="A12" s="93" t="s">
        <v>8</v>
      </c>
      <c r="B12" s="93"/>
      <c r="C12" s="93"/>
      <c r="D12" s="93"/>
      <c r="E12" s="93"/>
      <c r="F12" s="93"/>
      <c r="G12" s="93"/>
    </row>
    <row r="13" spans="1:15" s="5" customFormat="1" ht="17.100000000000001" customHeight="1">
      <c r="A13" s="37"/>
      <c r="B13" s="37"/>
      <c r="C13" s="37"/>
      <c r="D13" s="37"/>
      <c r="E13" s="37"/>
      <c r="F13" s="37"/>
      <c r="G13" s="37"/>
    </row>
    <row r="14" spans="1:15" s="5" customFormat="1" ht="32.1" customHeight="1">
      <c r="A14" s="94" t="s">
        <v>9</v>
      </c>
      <c r="B14" s="94"/>
      <c r="C14" s="46"/>
      <c r="D14" s="94" t="s">
        <v>10</v>
      </c>
      <c r="E14" s="94"/>
      <c r="F14" s="94"/>
      <c r="G14" s="94"/>
      <c r="H14" s="94"/>
      <c r="I14" s="94"/>
    </row>
    <row r="15" spans="1:15" s="40" customFormat="1" ht="33.950000000000003">
      <c r="A15" s="38" t="s">
        <v>11</v>
      </c>
      <c r="B15" s="38" t="s">
        <v>12</v>
      </c>
      <c r="C15" s="39"/>
      <c r="D15" s="38" t="s">
        <v>13</v>
      </c>
      <c r="E15" s="38" t="s">
        <v>12</v>
      </c>
      <c r="F15" s="38" t="s">
        <v>14</v>
      </c>
      <c r="G15" s="38" t="s">
        <v>12</v>
      </c>
      <c r="H15" s="38" t="s">
        <v>15</v>
      </c>
      <c r="I15" s="38" t="s">
        <v>12</v>
      </c>
    </row>
    <row r="16" spans="1:15" s="5" customFormat="1" ht="135.94999999999999">
      <c r="A16" s="41" t="s">
        <v>16</v>
      </c>
      <c r="B16" s="42">
        <v>1</v>
      </c>
      <c r="C16" s="43"/>
      <c r="D16" s="41" t="s">
        <v>17</v>
      </c>
      <c r="E16" s="42">
        <v>1</v>
      </c>
      <c r="F16" s="41" t="s">
        <v>18</v>
      </c>
      <c r="G16" s="42">
        <v>1</v>
      </c>
      <c r="H16" s="41" t="s">
        <v>19</v>
      </c>
      <c r="I16" s="42">
        <v>1</v>
      </c>
    </row>
    <row r="17" spans="1:13" s="5" customFormat="1" ht="102">
      <c r="A17" s="41" t="s">
        <v>20</v>
      </c>
      <c r="B17" s="42">
        <v>0.75</v>
      </c>
      <c r="C17" s="43"/>
      <c r="D17" s="41" t="s">
        <v>21</v>
      </c>
      <c r="E17" s="42">
        <v>0.7</v>
      </c>
      <c r="F17" s="41" t="s">
        <v>22</v>
      </c>
      <c r="G17" s="42">
        <v>0.7</v>
      </c>
      <c r="H17" s="41" t="s">
        <v>23</v>
      </c>
      <c r="I17" s="42">
        <v>0.7</v>
      </c>
    </row>
    <row r="18" spans="1:13" s="5" customFormat="1" ht="119.1">
      <c r="A18" s="41" t="s">
        <v>24</v>
      </c>
      <c r="B18" s="42">
        <v>0.5</v>
      </c>
      <c r="C18" s="43"/>
      <c r="D18" s="41" t="s">
        <v>25</v>
      </c>
      <c r="E18" s="42">
        <v>0.5</v>
      </c>
      <c r="F18" s="41" t="s">
        <v>26</v>
      </c>
      <c r="G18" s="42">
        <v>0.5</v>
      </c>
      <c r="H18" s="41" t="s">
        <v>27</v>
      </c>
      <c r="I18" s="42">
        <v>0.5</v>
      </c>
      <c r="M18" s="44"/>
    </row>
    <row r="19" spans="1:13" s="5" customFormat="1" ht="33.950000000000003">
      <c r="A19" s="41" t="s">
        <v>28</v>
      </c>
      <c r="B19" s="41">
        <v>0</v>
      </c>
      <c r="C19" s="45"/>
      <c r="D19" s="41" t="s">
        <v>29</v>
      </c>
      <c r="E19" s="42">
        <v>0</v>
      </c>
      <c r="F19" s="41" t="s">
        <v>30</v>
      </c>
      <c r="G19" s="41">
        <v>0</v>
      </c>
      <c r="H19" s="41" t="s">
        <v>31</v>
      </c>
      <c r="I19" s="41">
        <v>0</v>
      </c>
    </row>
    <row r="20" spans="1:13" s="5" customFormat="1" ht="15.95"/>
    <row r="21" spans="1:13" s="5" customFormat="1" ht="15.95"/>
    <row r="22" spans="1:13" s="5" customFormat="1" ht="15.95"/>
    <row r="23" spans="1:13" s="5" customFormat="1" ht="15.95">
      <c r="A23" s="93" t="s">
        <v>32</v>
      </c>
      <c r="B23" s="93"/>
      <c r="C23" s="93"/>
      <c r="D23" s="93"/>
      <c r="E23" s="93"/>
      <c r="F23" s="93"/>
      <c r="G23" s="93"/>
    </row>
    <row r="24" spans="1:13" s="5" customFormat="1" ht="15.95">
      <c r="A24" s="108" t="s">
        <v>33</v>
      </c>
      <c r="B24" s="93"/>
      <c r="C24" s="93"/>
      <c r="D24" s="93"/>
      <c r="E24" s="93"/>
      <c r="F24" s="93"/>
      <c r="G24" s="93"/>
    </row>
    <row r="25" spans="1:13" s="5" customFormat="1" ht="15.95">
      <c r="A25" s="93" t="s">
        <v>34</v>
      </c>
      <c r="B25" s="93"/>
      <c r="C25" s="93"/>
      <c r="D25" s="93"/>
      <c r="E25" s="93"/>
      <c r="F25" s="93"/>
      <c r="G25" s="93"/>
    </row>
    <row r="27" spans="1:13">
      <c r="A27" s="2" t="s">
        <v>35</v>
      </c>
    </row>
  </sheetData>
  <mergeCells count="10">
    <mergeCell ref="A25:G25"/>
    <mergeCell ref="D14:I14"/>
    <mergeCell ref="A3:O3"/>
    <mergeCell ref="A4:O5"/>
    <mergeCell ref="A9:O9"/>
    <mergeCell ref="A10:O10"/>
    <mergeCell ref="A23:G23"/>
    <mergeCell ref="A12:G12"/>
    <mergeCell ref="A14:B14"/>
    <mergeCell ref="A24:G24"/>
  </mergeCells>
  <hyperlinks>
    <hyperlink ref="A27" r:id="rId1" display="Source : notation des référentiels de durabilité dans le guide des marchàs publics romands" xr:uid="{D2C50401-CC5B-D148-ACB8-74080167C97E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F1B82-C13F-854E-903D-8E58DD15C1D1}">
  <dimension ref="A1:K29"/>
  <sheetViews>
    <sheetView zoomScale="110" zoomScaleNormal="110" workbookViewId="0">
      <selection activeCell="K2" sqref="K2"/>
    </sheetView>
  </sheetViews>
  <sheetFormatPr defaultColWidth="8.85546875" defaultRowHeight="15"/>
  <cols>
    <col min="1" max="1" width="35.140625" customWidth="1"/>
    <col min="2" max="2" width="17.7109375" customWidth="1"/>
    <col min="3" max="3" width="11" customWidth="1"/>
    <col min="4" max="4" width="13.140625" customWidth="1"/>
    <col min="5" max="5" width="17.85546875" customWidth="1"/>
    <col min="6" max="6" width="15.85546875" bestFit="1" customWidth="1"/>
    <col min="7" max="7" width="15.85546875" customWidth="1"/>
    <col min="8" max="8" width="12.140625" customWidth="1"/>
    <col min="9" max="9" width="13.140625" customWidth="1"/>
    <col min="10" max="10" width="13.28515625" customWidth="1"/>
    <col min="11" max="11" width="43.28515625" customWidth="1"/>
  </cols>
  <sheetData>
    <row r="1" spans="1:11" s="4" customFormat="1" ht="15.95">
      <c r="A1" s="3"/>
    </row>
    <row r="2" spans="1:11" s="6" customFormat="1" ht="53.25" customHeight="1">
      <c r="A2" s="5"/>
      <c r="K2" s="7" t="s">
        <v>0</v>
      </c>
    </row>
    <row r="3" spans="1:11" s="6" customFormat="1" ht="48.75" customHeight="1" thickBot="1">
      <c r="A3" s="95" t="s">
        <v>36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s="6" customFormat="1" ht="15.95">
      <c r="A4" s="96" t="s">
        <v>2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s="6" customFormat="1" ht="15.9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spans="1:11" s="6" customFormat="1" ht="15.95">
      <c r="A6" s="102" t="s">
        <v>37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</row>
    <row r="7" spans="1:11" s="6" customFormat="1" ht="15.95">
      <c r="A7" s="102" t="s">
        <v>38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s="6" customFormat="1" ht="15.95">
      <c r="A8" s="102" t="s">
        <v>39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</row>
    <row r="9" spans="1:11" s="6" customFormat="1" ht="15.95">
      <c r="A9" s="8" t="s">
        <v>40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6" customFormat="1" ht="15.95">
      <c r="A10" s="8" t="s">
        <v>41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s="6" customFormat="1" ht="17.100000000000001" thickBot="1">
      <c r="A11" s="105" t="s">
        <v>42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11" s="11" customFormat="1" ht="15.9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1" s="11" customFormat="1" ht="15.95">
      <c r="A13" s="12"/>
      <c r="B13" s="12"/>
      <c r="C13" s="13"/>
      <c r="D13" s="13"/>
      <c r="E13" s="13"/>
      <c r="F13" s="13"/>
      <c r="G13" s="13"/>
      <c r="H13" s="13"/>
      <c r="I13" s="13"/>
      <c r="J13" s="14"/>
      <c r="K13" s="15"/>
    </row>
    <row r="14" spans="1:11" s="11" customFormat="1" ht="33.950000000000003">
      <c r="A14" s="48"/>
      <c r="B14" s="49"/>
      <c r="C14" s="50"/>
      <c r="D14" s="50"/>
      <c r="E14" s="16" t="s">
        <v>43</v>
      </c>
      <c r="F14" s="109" t="s">
        <v>44</v>
      </c>
      <c r="G14" s="109"/>
      <c r="H14" s="109"/>
      <c r="I14" s="109"/>
      <c r="J14" s="14"/>
      <c r="K14" s="15"/>
    </row>
    <row r="15" spans="1:11" s="11" customFormat="1" ht="33.950000000000003">
      <c r="A15" s="17" t="s">
        <v>45</v>
      </c>
      <c r="B15" s="19" t="s">
        <v>46</v>
      </c>
      <c r="C15" s="20" t="s">
        <v>47</v>
      </c>
      <c r="D15" s="20" t="s">
        <v>48</v>
      </c>
      <c r="E15" s="16" t="s">
        <v>49</v>
      </c>
      <c r="F15" s="20" t="s">
        <v>50</v>
      </c>
      <c r="G15" s="20" t="s">
        <v>14</v>
      </c>
      <c r="H15" s="20" t="s">
        <v>51</v>
      </c>
      <c r="I15" s="16" t="s">
        <v>52</v>
      </c>
      <c r="J15" s="18" t="s">
        <v>53</v>
      </c>
      <c r="K15" s="21" t="s">
        <v>54</v>
      </c>
    </row>
    <row r="16" spans="1:11" s="11" customFormat="1" ht="15.95">
      <c r="A16" s="28" t="s">
        <v>55</v>
      </c>
      <c r="B16" s="30">
        <v>1000000</v>
      </c>
      <c r="C16" s="31">
        <f t="shared" ref="C16:C22" si="0">B16/$B$24</f>
        <v>0.24600246002460024</v>
      </c>
      <c r="D16" s="47">
        <v>45536</v>
      </c>
      <c r="E16" s="32">
        <v>0.7</v>
      </c>
      <c r="F16" s="33"/>
      <c r="G16" s="33"/>
      <c r="H16" s="33"/>
      <c r="I16" s="33"/>
      <c r="J16" s="29" t="s">
        <v>56</v>
      </c>
      <c r="K16" s="23"/>
    </row>
    <row r="17" spans="1:11" s="11" customFormat="1" ht="33.950000000000003">
      <c r="A17" s="28" t="s">
        <v>57</v>
      </c>
      <c r="B17" s="30">
        <v>850000</v>
      </c>
      <c r="C17" s="31">
        <f t="shared" si="0"/>
        <v>0.20910209102091021</v>
      </c>
      <c r="D17" s="31"/>
      <c r="E17" s="34"/>
      <c r="F17" s="31">
        <v>0.8</v>
      </c>
      <c r="G17" s="31">
        <v>0.5</v>
      </c>
      <c r="H17" s="31">
        <v>0.4</v>
      </c>
      <c r="I17" s="32">
        <f>AVERAGE(F17:H17)</f>
        <v>0.56666666666666676</v>
      </c>
      <c r="J17" s="29" t="s">
        <v>58</v>
      </c>
      <c r="K17" s="35" t="s">
        <v>59</v>
      </c>
    </row>
    <row r="18" spans="1:11" s="11" customFormat="1" ht="15.95">
      <c r="A18" s="28" t="s">
        <v>60</v>
      </c>
      <c r="B18" s="30">
        <v>800000</v>
      </c>
      <c r="C18" s="31">
        <f t="shared" si="0"/>
        <v>0.1968019680196802</v>
      </c>
      <c r="D18" s="31"/>
      <c r="E18" s="32">
        <v>0.6</v>
      </c>
      <c r="F18" s="33"/>
      <c r="G18" s="33"/>
      <c r="H18" s="33"/>
      <c r="I18" s="34"/>
      <c r="J18" s="29" t="s">
        <v>56</v>
      </c>
      <c r="K18" s="23"/>
    </row>
    <row r="19" spans="1:11" s="11" customFormat="1" ht="15.95">
      <c r="A19" s="28" t="s">
        <v>61</v>
      </c>
      <c r="B19" s="30">
        <v>500000</v>
      </c>
      <c r="C19" s="31">
        <f t="shared" si="0"/>
        <v>0.12300123001230012</v>
      </c>
      <c r="D19" s="31"/>
      <c r="E19" s="32">
        <v>0.8</v>
      </c>
      <c r="F19" s="33"/>
      <c r="G19" s="33"/>
      <c r="H19" s="33"/>
      <c r="I19" s="34"/>
      <c r="J19" s="29" t="s">
        <v>56</v>
      </c>
      <c r="K19" s="23"/>
    </row>
    <row r="20" spans="1:11" s="11" customFormat="1" ht="15.95">
      <c r="A20" s="28" t="s">
        <v>62</v>
      </c>
      <c r="B20" s="30">
        <v>450000</v>
      </c>
      <c r="C20" s="31">
        <f t="shared" si="0"/>
        <v>0.11070110701107011</v>
      </c>
      <c r="D20" s="31"/>
      <c r="E20" s="34"/>
      <c r="F20" s="31">
        <v>0.2</v>
      </c>
      <c r="G20" s="31">
        <v>0.6</v>
      </c>
      <c r="H20" s="31">
        <v>0.7</v>
      </c>
      <c r="I20" s="32">
        <f>AVERAGE(F20:H20)</f>
        <v>0.5</v>
      </c>
      <c r="J20" s="29" t="s">
        <v>58</v>
      </c>
      <c r="K20" s="23"/>
    </row>
    <row r="21" spans="1:11" s="11" customFormat="1" ht="15.95">
      <c r="A21" s="28" t="s">
        <v>63</v>
      </c>
      <c r="B21" s="30">
        <v>265000</v>
      </c>
      <c r="C21" s="31">
        <f t="shared" si="0"/>
        <v>6.519065190651907E-2</v>
      </c>
      <c r="D21" s="31"/>
      <c r="E21" s="34"/>
      <c r="F21" s="31">
        <v>0.8</v>
      </c>
      <c r="G21" s="31">
        <v>0.4</v>
      </c>
      <c r="H21" s="31">
        <v>0.7</v>
      </c>
      <c r="I21" s="32">
        <f>AVERAGE(F21:H21)</f>
        <v>0.63333333333333341</v>
      </c>
      <c r="J21" s="29" t="s">
        <v>56</v>
      </c>
      <c r="K21" s="23"/>
    </row>
    <row r="22" spans="1:11" s="11" customFormat="1" ht="15.95">
      <c r="A22" s="28" t="s">
        <v>64</v>
      </c>
      <c r="B22" s="30">
        <v>200000</v>
      </c>
      <c r="C22" s="31">
        <f t="shared" si="0"/>
        <v>4.9200492004920049E-2</v>
      </c>
      <c r="D22" s="31"/>
      <c r="E22" s="34"/>
      <c r="F22" s="31">
        <v>0.8</v>
      </c>
      <c r="G22" s="31">
        <v>0.4</v>
      </c>
      <c r="H22" s="31">
        <v>0.4</v>
      </c>
      <c r="I22" s="32">
        <f>AVERAGE(F22:H22)</f>
        <v>0.53333333333333333</v>
      </c>
      <c r="J22" s="29" t="s">
        <v>58</v>
      </c>
      <c r="K22" s="23"/>
    </row>
    <row r="23" spans="1:11" s="11" customFormat="1" ht="15.95">
      <c r="A23" s="51"/>
      <c r="B23" s="52"/>
      <c r="C23" s="51"/>
      <c r="D23" s="51"/>
      <c r="E23" s="51"/>
      <c r="F23" s="51"/>
      <c r="G23" s="51"/>
      <c r="H23" s="51"/>
      <c r="I23" s="51"/>
      <c r="J23" s="51"/>
      <c r="K23" s="53"/>
    </row>
    <row r="24" spans="1:11" s="11" customFormat="1" ht="15.95">
      <c r="A24" s="24" t="s">
        <v>65</v>
      </c>
      <c r="B24" s="22">
        <f>SUM(B16:B22)</f>
        <v>4065000</v>
      </c>
      <c r="C24" s="21">
        <f>SUM(C16:C22)</f>
        <v>1</v>
      </c>
      <c r="D24" s="50"/>
      <c r="E24" s="51"/>
      <c r="F24" s="51"/>
      <c r="G24" s="51"/>
      <c r="H24" s="51"/>
      <c r="I24" s="51"/>
      <c r="J24" s="51"/>
      <c r="K24" s="53"/>
    </row>
    <row r="25" spans="1:11" s="11" customFormat="1" ht="15.95">
      <c r="A25" s="25" t="s">
        <v>66</v>
      </c>
      <c r="B25" s="26">
        <f>SUMIF(J16:J22,"OUI",B16:B22)</f>
        <v>2565000</v>
      </c>
      <c r="C25" s="27">
        <f>SUMIF(J16:J22,"OUI",C16:C22)</f>
        <v>0.63099630996309963</v>
      </c>
      <c r="D25" s="54"/>
      <c r="E25" s="51"/>
      <c r="F25" s="51"/>
      <c r="G25" s="51"/>
      <c r="H25" s="51"/>
      <c r="I25" s="51"/>
      <c r="J25" s="51"/>
      <c r="K25" s="53"/>
    </row>
    <row r="26" spans="1:11" s="11" customFormat="1" ht="15.95">
      <c r="A26" s="51"/>
      <c r="B26" s="52"/>
      <c r="C26" s="51"/>
      <c r="D26" s="51"/>
      <c r="E26" s="51"/>
      <c r="F26" s="51"/>
      <c r="G26" s="51"/>
      <c r="H26" s="51"/>
      <c r="I26" s="51"/>
      <c r="J26" s="51"/>
      <c r="K26" s="53"/>
    </row>
    <row r="27" spans="1:11" s="11" customFormat="1" ht="15.95">
      <c r="A27" s="51" t="s">
        <v>67</v>
      </c>
      <c r="B27" s="52"/>
      <c r="C27" s="51"/>
      <c r="D27" s="51"/>
      <c r="E27" s="51"/>
      <c r="F27" s="51"/>
      <c r="G27" s="51"/>
      <c r="H27" s="51"/>
      <c r="I27" s="51"/>
      <c r="J27" s="51"/>
      <c r="K27" s="53"/>
    </row>
    <row r="28" spans="1:11" s="11" customFormat="1" ht="15.95">
      <c r="A28" s="124" t="s">
        <v>68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1" s="11" customFormat="1" ht="15.95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</row>
  </sheetData>
  <mergeCells count="7">
    <mergeCell ref="F14:I14"/>
    <mergeCell ref="A3:K3"/>
    <mergeCell ref="A4:K5"/>
    <mergeCell ref="A6:K6"/>
    <mergeCell ref="A7:K7"/>
    <mergeCell ref="A8:K8"/>
    <mergeCell ref="A11:K11"/>
  </mergeCells>
  <phoneticPr fontId="5" type="noConversion"/>
  <conditionalFormatting sqref="J16:J22">
    <cfRule type="containsText" dxfId="1" priority="2" operator="containsText" text="NON">
      <formula>NOT(ISERROR(SEARCH("NON",J16)))</formula>
    </cfRule>
    <cfRule type="containsText" dxfId="0" priority="3" operator="containsText" text="OUI">
      <formula>NOT(ISERROR(SEARCH("OUI",J16)))</formula>
    </cfRule>
  </conditionalFormatting>
  <conditionalFormatting sqref="J17:J22">
    <cfRule type="colorScale" priority="4">
      <colorScale>
        <cfvo type="formula" val="$J$16"/>
        <cfvo type="formula" val="$J$17"/>
        <color rgb="FF92D050"/>
        <color theme="5" tint="0.59999389629810485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72170-518D-FF43-8AC2-7F3C9271667B}">
  <sheetPr>
    <pageSetUpPr fitToPage="1"/>
  </sheetPr>
  <dimension ref="A1:I26"/>
  <sheetViews>
    <sheetView showGridLines="0" tabSelected="1" workbookViewId="0">
      <selection activeCell="I2" sqref="I2"/>
    </sheetView>
  </sheetViews>
  <sheetFormatPr defaultColWidth="11" defaultRowHeight="15.95"/>
  <cols>
    <col min="1" max="1" width="24.42578125" style="58" customWidth="1"/>
    <col min="2" max="2" width="34" style="58" customWidth="1"/>
    <col min="3" max="3" width="25.28515625" style="58" customWidth="1"/>
    <col min="4" max="4" width="11" style="56"/>
    <col min="5" max="5" width="16.28515625" style="56" customWidth="1"/>
    <col min="6" max="6" width="13.140625" style="56" customWidth="1"/>
    <col min="7" max="8" width="11" style="58"/>
    <col min="9" max="9" width="34" style="58" customWidth="1"/>
    <col min="10" max="16384" width="11" style="58"/>
  </cols>
  <sheetData>
    <row r="1" spans="1:9" s="55" customFormat="1"/>
    <row r="2" spans="1:9" s="56" customFormat="1" ht="72.75" customHeight="1">
      <c r="I2" s="7" t="s">
        <v>0</v>
      </c>
    </row>
    <row r="3" spans="1:9" s="56" customFormat="1" ht="15.95" customHeight="1">
      <c r="A3" s="114" t="s">
        <v>69</v>
      </c>
      <c r="B3" s="114"/>
      <c r="C3" s="114"/>
      <c r="D3" s="114"/>
      <c r="E3" s="114"/>
      <c r="F3" s="114"/>
      <c r="G3" s="114"/>
      <c r="H3" s="114"/>
      <c r="I3" s="114"/>
    </row>
    <row r="4" spans="1:9" s="56" customFormat="1" ht="15.95" customHeight="1">
      <c r="A4" s="114"/>
      <c r="B4" s="114"/>
      <c r="C4" s="114"/>
      <c r="D4" s="114"/>
      <c r="E4" s="114"/>
      <c r="F4" s="114"/>
      <c r="G4" s="114"/>
      <c r="H4" s="114"/>
      <c r="I4" s="114"/>
    </row>
    <row r="5" spans="1:9" ht="15" customHeight="1" thickBot="1">
      <c r="A5" s="57"/>
      <c r="D5" s="58"/>
      <c r="G5" s="56"/>
    </row>
    <row r="6" spans="1:9" s="56" customFormat="1" ht="27" customHeight="1">
      <c r="A6" s="59" t="s">
        <v>2</v>
      </c>
      <c r="B6" s="60"/>
      <c r="C6" s="60"/>
      <c r="D6" s="60"/>
      <c r="E6" s="60"/>
      <c r="F6" s="60"/>
      <c r="G6" s="60"/>
      <c r="H6" s="60"/>
      <c r="I6" s="61"/>
    </row>
    <row r="7" spans="1:9" s="56" customFormat="1">
      <c r="A7" s="62" t="s">
        <v>70</v>
      </c>
      <c r="B7" s="63"/>
      <c r="C7" s="63"/>
      <c r="D7" s="63"/>
      <c r="E7" s="63"/>
      <c r="F7" s="63"/>
      <c r="G7" s="63"/>
      <c r="H7" s="63"/>
      <c r="I7" s="64"/>
    </row>
    <row r="8" spans="1:9" s="56" customFormat="1">
      <c r="A8" s="62" t="s">
        <v>71</v>
      </c>
      <c r="B8" s="63"/>
      <c r="C8" s="63"/>
      <c r="D8" s="63"/>
      <c r="E8" s="63"/>
      <c r="F8" s="63"/>
      <c r="G8" s="63"/>
      <c r="H8" s="63"/>
      <c r="I8" s="64"/>
    </row>
    <row r="9" spans="1:9" s="56" customFormat="1" ht="30.95" customHeight="1">
      <c r="A9" s="115" t="s">
        <v>72</v>
      </c>
      <c r="B9" s="116"/>
      <c r="C9" s="116"/>
      <c r="D9" s="116"/>
      <c r="E9" s="116"/>
      <c r="F9" s="116"/>
      <c r="G9" s="116"/>
      <c r="H9" s="116"/>
      <c r="I9" s="117"/>
    </row>
    <row r="10" spans="1:9" s="56" customFormat="1" ht="17.100000000000001" thickBot="1">
      <c r="A10" s="65" t="s">
        <v>73</v>
      </c>
      <c r="B10" s="66"/>
      <c r="C10" s="66"/>
      <c r="D10" s="66"/>
      <c r="E10" s="66"/>
      <c r="F10" s="66"/>
      <c r="G10" s="66"/>
      <c r="H10" s="66"/>
      <c r="I10" s="67"/>
    </row>
    <row r="11" spans="1:9" ht="17.100000000000001" thickBot="1"/>
    <row r="12" spans="1:9" ht="21.75" customHeight="1">
      <c r="A12" s="118" t="s">
        <v>74</v>
      </c>
      <c r="B12" s="120" t="s">
        <v>75</v>
      </c>
      <c r="C12" s="120"/>
      <c r="D12" s="120"/>
      <c r="E12" s="120"/>
      <c r="F12" s="120"/>
      <c r="G12" s="121" t="s">
        <v>76</v>
      </c>
      <c r="H12" s="121"/>
      <c r="I12" s="122"/>
    </row>
    <row r="13" spans="1:9" ht="54" customHeight="1" thickBot="1">
      <c r="A13" s="119"/>
      <c r="B13" s="68" t="s">
        <v>77</v>
      </c>
      <c r="C13" s="68" t="s">
        <v>78</v>
      </c>
      <c r="D13" s="69" t="s">
        <v>79</v>
      </c>
      <c r="E13" s="69" t="s">
        <v>80</v>
      </c>
      <c r="F13" s="69" t="s">
        <v>81</v>
      </c>
      <c r="G13" s="70" t="s">
        <v>82</v>
      </c>
      <c r="H13" s="71" t="s">
        <v>83</v>
      </c>
      <c r="I13" s="72" t="s">
        <v>84</v>
      </c>
    </row>
    <row r="14" spans="1:9" s="79" customFormat="1" ht="68.099999999999994">
      <c r="A14" s="73" t="s">
        <v>85</v>
      </c>
      <c r="B14" s="74" t="s">
        <v>86</v>
      </c>
      <c r="C14" s="75" t="s">
        <v>87</v>
      </c>
      <c r="D14" s="75">
        <v>2</v>
      </c>
      <c r="E14" s="75" t="s">
        <v>88</v>
      </c>
      <c r="F14" s="76">
        <v>45413</v>
      </c>
      <c r="G14" s="75"/>
      <c r="H14" s="77"/>
      <c r="I14" s="78"/>
    </row>
    <row r="15" spans="1:9" ht="51">
      <c r="A15" s="110" t="s">
        <v>89</v>
      </c>
      <c r="B15" s="80" t="s">
        <v>90</v>
      </c>
      <c r="C15" s="92" t="s">
        <v>91</v>
      </c>
      <c r="D15" s="80"/>
      <c r="E15" s="80" t="s">
        <v>88</v>
      </c>
      <c r="F15" s="81">
        <v>45597</v>
      </c>
      <c r="G15" s="80"/>
      <c r="H15" s="80"/>
      <c r="I15" s="83"/>
    </row>
    <row r="16" spans="1:9" ht="68.099999999999994">
      <c r="A16" s="111"/>
      <c r="B16" s="91" t="s">
        <v>92</v>
      </c>
      <c r="C16" s="80" t="s">
        <v>93</v>
      </c>
      <c r="D16" s="80"/>
      <c r="E16" s="80" t="s">
        <v>88</v>
      </c>
      <c r="F16" s="81">
        <v>45658</v>
      </c>
      <c r="G16" s="80"/>
      <c r="H16" s="80"/>
      <c r="I16" s="83"/>
    </row>
    <row r="17" spans="1:9" ht="17.100000000000001">
      <c r="A17" s="111"/>
      <c r="B17" s="80" t="s">
        <v>94</v>
      </c>
      <c r="C17" s="80"/>
      <c r="D17" s="80"/>
      <c r="E17" s="80"/>
      <c r="F17" s="80"/>
      <c r="G17" s="80"/>
      <c r="H17" s="80"/>
      <c r="I17" s="83"/>
    </row>
    <row r="18" spans="1:9">
      <c r="A18" s="90"/>
      <c r="B18" s="80"/>
      <c r="C18" s="80"/>
      <c r="D18" s="80"/>
      <c r="E18" s="80"/>
      <c r="F18" s="81"/>
      <c r="G18" s="82"/>
      <c r="H18" s="80"/>
      <c r="I18" s="83"/>
    </row>
    <row r="19" spans="1:9" ht="17.100000000000001" customHeight="1">
      <c r="A19" s="112" t="s">
        <v>94</v>
      </c>
      <c r="B19" s="80"/>
      <c r="C19" s="80"/>
      <c r="D19" s="80"/>
      <c r="E19" s="80"/>
      <c r="F19" s="80"/>
      <c r="G19" s="80"/>
      <c r="H19" s="80"/>
      <c r="I19" s="83"/>
    </row>
    <row r="20" spans="1:9">
      <c r="A20" s="111"/>
      <c r="B20" s="80"/>
      <c r="C20" s="80"/>
      <c r="D20" s="80"/>
      <c r="E20" s="80"/>
      <c r="F20" s="80"/>
      <c r="G20" s="80"/>
      <c r="H20" s="80"/>
      <c r="I20" s="83"/>
    </row>
    <row r="21" spans="1:9">
      <c r="A21" s="111"/>
      <c r="B21" s="84"/>
      <c r="C21" s="84"/>
      <c r="D21" s="84"/>
      <c r="E21" s="84"/>
      <c r="F21" s="84"/>
      <c r="G21" s="84"/>
      <c r="H21" s="84"/>
      <c r="I21" s="85"/>
    </row>
    <row r="22" spans="1:9" ht="17.100000000000001" thickBot="1">
      <c r="A22" s="113"/>
      <c r="B22" s="86"/>
      <c r="C22" s="86"/>
      <c r="D22" s="86"/>
      <c r="E22" s="86"/>
      <c r="F22" s="86"/>
      <c r="G22" s="86"/>
      <c r="H22" s="86"/>
      <c r="I22" s="87"/>
    </row>
    <row r="25" spans="1:9">
      <c r="A25" s="88" t="s">
        <v>95</v>
      </c>
    </row>
    <row r="26" spans="1:9">
      <c r="A26" s="57"/>
      <c r="B26" s="89" t="s">
        <v>96</v>
      </c>
    </row>
  </sheetData>
  <mergeCells count="7">
    <mergeCell ref="A15:A17"/>
    <mergeCell ref="A19:A22"/>
    <mergeCell ref="A3:I4"/>
    <mergeCell ref="A9:I9"/>
    <mergeCell ref="A12:A13"/>
    <mergeCell ref="B12:F12"/>
    <mergeCell ref="G12:I12"/>
  </mergeCells>
  <pageMargins left="0.7" right="0.7" top="0.75" bottom="0.75" header="0.3" footer="0.3"/>
  <pageSetup paperSize="9" orientation="landscape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B22C0A620DA94CBF4AC2BBFA60202A" ma:contentTypeVersion="15" ma:contentTypeDescription="Crée un document." ma:contentTypeScope="" ma:versionID="57c83a2e931995a79b21327e3ce4b28b">
  <xsd:schema xmlns:xsd="http://www.w3.org/2001/XMLSchema" xmlns:xs="http://www.w3.org/2001/XMLSchema" xmlns:p="http://schemas.microsoft.com/office/2006/metadata/properties" xmlns:ns2="b00499ba-ef6e-4337-b402-ff1a17b3e1fe" xmlns:ns3="a3a13f61-2953-4989-a9a7-556c718cebe7" targetNamespace="http://schemas.microsoft.com/office/2006/metadata/properties" ma:root="true" ma:fieldsID="117771d3cfc91699330275365d42ab12" ns2:_="" ns3:_="">
    <xsd:import namespace="b00499ba-ef6e-4337-b402-ff1a17b3e1fe"/>
    <xsd:import namespace="a3a13f61-2953-4989-a9a7-556c718ceb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0499ba-ef6e-4337-b402-ff1a17b3e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e5b9daaa-120d-4ea4-b0f5-c2ef8bd34c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a13f61-2953-4989-a9a7-556c718cebe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45af301-8d3b-4405-aa61-60c4df563238}" ma:internalName="TaxCatchAll" ma:showField="CatchAllData" ma:web="a3a13f61-2953-4989-a9a7-556c718ceb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a13f61-2953-4989-a9a7-556c718cebe7" xsi:nil="true"/>
    <lcf76f155ced4ddcb4097134ff3c332f xmlns="b00499ba-ef6e-4337-b402-ff1a17b3e1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B2309E-8E12-4DA8-A8ED-948B794A9FB1}"/>
</file>

<file path=customXml/itemProps2.xml><?xml version="1.0" encoding="utf-8"?>
<ds:datastoreItem xmlns:ds="http://schemas.openxmlformats.org/officeDocument/2006/customXml" ds:itemID="{AD2EBBA7-14A2-454E-A09D-5A406E6E76C3}"/>
</file>

<file path=customXml/itemProps3.xml><?xml version="1.0" encoding="utf-8"?>
<ds:datastoreItem xmlns:ds="http://schemas.openxmlformats.org/officeDocument/2006/customXml" ds:itemID="{015D8BD8-1208-42C9-BF92-5AB6D12637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Isabelle Neveu</dc:creator>
  <cp:keywords/>
  <dc:description/>
  <cp:lastModifiedBy>Sébastien Clément</cp:lastModifiedBy>
  <cp:revision/>
  <dcterms:created xsi:type="dcterms:W3CDTF">2024-10-07T12:39:56Z</dcterms:created>
  <dcterms:modified xsi:type="dcterms:W3CDTF">2025-04-16T10:58:25Z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0x01010033B22C0A620DA94CBF4AC2BBFA60202A</vt:lpwstr>
  </property>
  <property fmtid="{D5CDD505-2E9C-101B-9397-08002B2CF9AE}" pid="3" name="MediaServiceImageTags">
    <vt:lpwstr/>
  </property>
</Properties>
</file>